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om\Desktop\Random\"/>
    </mc:Choice>
  </mc:AlternateContent>
  <xr:revisionPtr revIDLastSave="0" documentId="13_ncr:1_{65C440F0-4114-4BBE-9833-5147CBDE8CB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£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2" l="1"/>
  <c r="I38" i="2"/>
  <c r="I37" i="2"/>
  <c r="I36" i="2"/>
  <c r="I35" i="2"/>
  <c r="I34" i="2"/>
  <c r="J39" i="2"/>
  <c r="J38" i="2"/>
  <c r="J37" i="2"/>
  <c r="J36" i="2"/>
  <c r="J35" i="2"/>
  <c r="J34" i="2"/>
  <c r="H39" i="2"/>
  <c r="H38" i="2"/>
  <c r="H36" i="2"/>
  <c r="H35" i="2"/>
  <c r="H34" i="2"/>
  <c r="H37" i="2"/>
  <c r="C24" i="2"/>
  <c r="B50" i="2"/>
  <c r="D40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5" i="2"/>
  <c r="B40" i="2"/>
  <c r="B67" i="2"/>
  <c r="B78" i="2" s="1"/>
  <c r="B82" i="2" s="1"/>
  <c r="C82" i="2" s="1"/>
  <c r="B46" i="2"/>
  <c r="E38" i="2" s="1"/>
  <c r="G38" i="2" s="1"/>
  <c r="B26" i="2"/>
  <c r="E39" i="2" l="1"/>
  <c r="G39" i="2" s="1"/>
  <c r="E31" i="2"/>
  <c r="E32" i="2"/>
  <c r="E33" i="2"/>
  <c r="E34" i="2"/>
  <c r="G34" i="2" s="1"/>
  <c r="E35" i="2"/>
  <c r="G35" i="2" s="1"/>
  <c r="E36" i="2"/>
  <c r="G36" i="2" s="1"/>
  <c r="E37" i="2"/>
  <c r="G37" i="2" s="1"/>
  <c r="B51" i="2"/>
  <c r="C26" i="2"/>
  <c r="B53" i="2"/>
  <c r="B79" i="2"/>
  <c r="C79" i="2" s="1"/>
  <c r="B80" i="2"/>
  <c r="C80" i="2" s="1"/>
  <c r="B81" i="2"/>
  <c r="C81" i="2" s="1"/>
  <c r="I33" i="2" l="1"/>
  <c r="J33" i="2"/>
  <c r="I32" i="2"/>
  <c r="J32" i="2"/>
  <c r="J31" i="2"/>
  <c r="I31" i="2"/>
  <c r="H31" i="2"/>
  <c r="G33" i="2"/>
  <c r="H33" i="2"/>
  <c r="G32" i="2"/>
  <c r="H32" i="2"/>
  <c r="G31" i="2"/>
  <c r="B54" i="2"/>
  <c r="B58" i="2" s="1"/>
  <c r="B57" i="2" l="1"/>
  <c r="B59" i="2"/>
  <c r="B6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<sst xmlns="http://schemas.openxmlformats.org/spreadsheetml/2006/main" count="90" uniqueCount="72">
  <si>
    <t>Rent</t>
  </si>
  <si>
    <t>Misc</t>
  </si>
  <si>
    <t>Gas</t>
  </si>
  <si>
    <t>Electric</t>
  </si>
  <si>
    <t>Water</t>
  </si>
  <si>
    <t>Insurance</t>
  </si>
  <si>
    <t>Accountancy Fees</t>
  </si>
  <si>
    <t>Website / Email</t>
  </si>
  <si>
    <t>Software Subscriptions</t>
  </si>
  <si>
    <t>Office Supplies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</si>
  <si>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</si>
  <si>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</si>
  <si>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</si>
  <si>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</si>
  <si>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</si>
  <si>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</si>
  <si>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</si>
  <si>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</si>
  <si>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Waste Removal</t>
  </si>
  <si>
    <t xml:space="preserve">Phone </t>
  </si>
  <si>
    <t>Internet</t>
  </si>
  <si>
    <t xml:space="preserve">Tool Maintenance </t>
  </si>
  <si>
    <t>Employee Health Checks</t>
  </si>
  <si>
    <t>Non-Productive Employee Salary Per Month</t>
  </si>
  <si>
    <t>Booth Fuel</t>
  </si>
  <si>
    <t>Business Rates</t>
  </si>
  <si>
    <t>Vehicle Fuel</t>
  </si>
  <si>
    <t xml:space="preserve">Vehicle Costs (Tax/Insurance/Maintenance) </t>
  </si>
  <si>
    <t>Business Opening Hours Per Month</t>
  </si>
  <si>
    <t>Total Monthly Business Operating Costs</t>
  </si>
  <si>
    <t>Breakeven Hourly Rate</t>
  </si>
  <si>
    <t>Average Cost Price Per Full Panel</t>
  </si>
  <si>
    <t>Metallic</t>
  </si>
  <si>
    <t>2 Coat Pearl</t>
  </si>
  <si>
    <t>3 Coat Pearl</t>
  </si>
  <si>
    <t>Xirallic / Specialist Pearl</t>
  </si>
  <si>
    <t>Pearlescent</t>
  </si>
  <si>
    <t>3 Stage Pearl</t>
  </si>
  <si>
    <t>Xirallic / Specialist</t>
  </si>
  <si>
    <t>Hourly Rate Profit Margin (Change as required)</t>
  </si>
  <si>
    <t>Employee 9</t>
  </si>
  <si>
    <t>Paint &amp; Materials Cost Calculator</t>
  </si>
  <si>
    <t>Charge Out Per Full Panel</t>
  </si>
  <si>
    <t xml:space="preserve">Building Maintance </t>
  </si>
  <si>
    <t>Productive Employee Salary Per Month</t>
  </si>
  <si>
    <t>Total Number Of Employees:</t>
  </si>
  <si>
    <t>Total Number Of Holiday Days Per Year Per Employee:</t>
  </si>
  <si>
    <t>Hours Open Per Day:</t>
  </si>
  <si>
    <t>Days Open Per Week:</t>
  </si>
  <si>
    <t>Total Hours Per Month Inc Holiday and Sick</t>
  </si>
  <si>
    <t>Monthly Business Costs</t>
  </si>
  <si>
    <t>Yearly Business Costs</t>
  </si>
  <si>
    <t>Enter Below:</t>
  </si>
  <si>
    <t>Average Paint &amp; Materials Cost Per Month:</t>
  </si>
  <si>
    <t>Average Number of Panels Painted Per Day:</t>
  </si>
  <si>
    <t>Average Number of Panels Painted Per Month:</t>
  </si>
  <si>
    <t>Average Total Open Hours Per Month:</t>
  </si>
  <si>
    <t>Total Number Of Sick Days Per Year Per Employee:</t>
  </si>
  <si>
    <t>Total Holiday And Sick Days Per Year:</t>
  </si>
  <si>
    <t>Charge Out Rate:</t>
  </si>
  <si>
    <t>What profit margin do you want to make on Paint &amp; Materials?</t>
  </si>
  <si>
    <t>Productive Hourly Rate</t>
  </si>
  <si>
    <t>Total:</t>
  </si>
  <si>
    <t>Enter Charge Out Rate Below:</t>
  </si>
  <si>
    <t>Courtesy Vehicles</t>
  </si>
  <si>
    <t>Only enter data in blue data fields</t>
  </si>
  <si>
    <t>Profit Per Productive Employee Per Hour (If 100% Efficient)</t>
  </si>
  <si>
    <r>
      <t xml:space="preserve">How much </t>
    </r>
    <r>
      <rPr>
        <b/>
        <i/>
        <sz val="11"/>
        <color theme="1"/>
        <rFont val="Calibri"/>
        <family val="2"/>
        <scheme val="minor"/>
      </rPr>
      <t>more</t>
    </r>
    <r>
      <rPr>
        <b/>
        <sz val="11"/>
        <color theme="1"/>
        <rFont val="Calibri"/>
        <family val="2"/>
        <scheme val="minor"/>
      </rPr>
      <t xml:space="preserve"> do the below paint types cost you in %?</t>
    </r>
  </si>
  <si>
    <t>Average Paint &amp; Materials Cost Per Year:</t>
  </si>
  <si>
    <t>Cost Per Productive If 85% Efficient</t>
  </si>
  <si>
    <t>Cost Per Productive If 75% Efficient</t>
  </si>
  <si>
    <t>Cost Per Productive If 65% 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</si>
</sst>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9" fontId="0" fillId="0" borderId="0" xfId="1" applyFont="1" applyAlignment="1">
      <alignment horizontal="left"/>
    </xf>
    <xf numFmtId="9" fontId="2" fillId="0" borderId="0" xfId="1" applyFont="1" applyAlignment="1">
      <alignment horizontal="lef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2" borderId="0" xfId="2" applyAlignment="1">
      <alignment horizontal="left"/>
    </xf>
    <xf numFmtId="164" fontId="1" fillId="2" borderId="0" xfId="2" applyNumberFormat="1" applyAlignment="1">
      <alignment horizontal="left"/>
    </xf>
    <xf numFmtId="164" fontId="1" fillId="2" borderId="0" xfId="2" applyNumberFormat="1"/>
    <xf numFmtId="9" fontId="1" fillId="2" borderId="0" xfId="2" applyNumberFormat="1" applyAlignment="1">
      <alignment horizontal="left"/>
    </xf>
    <xf numFmtId="44" fontId="1" fillId="2" borderId="0" xfId="2" applyNumberFormat="1" applyAlignment="1">
      <alignment horizontal="left"/>
    </xf>
    <xf numFmtId="0" fontId="2" fillId="2" borderId="0" xfId="2" applyFont="1" applyAlignment="1">
      <alignment horizontal="left"/>
    </xf>
    <xf numFmtId="2" fontId="1" fillId="2" borderId="0" xfId="2" applyNumberFormat="1" applyAlignment="1">
      <alignment horizontal="left"/>
    </xf>
    <xf numFmtId="9" fontId="9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2" borderId="1" xfId="2" applyFont="1" applyBorder="1" applyAlignment="1">
      <alignment horizontal="center" vertical="center"/>
    </xf>
    <xf numFmtId="0" fontId="2" fillId="2" borderId="2" xfId="2" applyFont="1" applyBorder="1" applyAlignment="1">
      <alignment horizontal="center" vertical="center"/>
    </xf>
    <xf numFmtId="0" fontId="2" fillId="2" borderId="3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</cellXfs>
  <cellStyles count="3">
    <cellStyle name="20% - Accent1" xfId="2" builtinId="30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C65CF-759B-47DB-B918-BE948EA7BAF5}">
  <dimension ref="A1:J88"/>
  <sheetViews>
    <sheetView tabSelected="1" workbookViewId="0">
      <selection activeCell="G11" sqref="G11"/>
    </sheetView>
  </sheetViews>
  <sheetFormatPr defaultRowHeight="15" x14ac:dyDescent="0.25"/>
  <cols>
    <col min="1" max="1" width="60.5703125" customWidth="1"/>
    <col min="2" max="2" width="18" customWidth="1"/>
    <col min="3" max="3" width="37.42578125" customWidth="1"/>
    <col min="4" max="4" width="14.5703125" customWidth="1"/>
    <col min="5" max="5" width="24" customWidth="1"/>
    <col min="6" max="6" width="27.85546875" customWidth="1"/>
    <col min="7" max="7" width="52.7109375" customWidth="1"/>
    <col min="8" max="8" width="34.140625" customWidth="1"/>
    <col min="9" max="9" width="33.42578125" customWidth="1"/>
    <col min="10" max="10" width="33.28515625" customWidth="1"/>
  </cols>
  <sheetData>
    <row r="1" spans="1:10" x14ac:dyDescent="0.25">
      <c r="A1" s="22" t="e" vm="1">
        <v>#VALUE!</v>
      </c>
      <c r="B1" s="23"/>
      <c r="C1" s="23"/>
      <c r="D1" s="24"/>
      <c r="E1" s="28" t="s">
        <v>65</v>
      </c>
      <c r="F1" s="29"/>
      <c r="H1" s="21">
        <v>0.15</v>
      </c>
      <c r="I1" s="21">
        <v>0.25</v>
      </c>
      <c r="J1" s="21">
        <v>0.35</v>
      </c>
    </row>
    <row r="2" spans="1:10" x14ac:dyDescent="0.25">
      <c r="A2" s="25"/>
      <c r="B2" s="26"/>
      <c r="C2" s="26"/>
      <c r="D2" s="27"/>
      <c r="E2" s="30"/>
      <c r="F2" s="31"/>
    </row>
    <row r="3" spans="1:10" x14ac:dyDescent="0.25">
      <c r="A3" s="7"/>
      <c r="B3" s="7"/>
      <c r="C3" s="7"/>
    </row>
    <row r="4" spans="1:10" x14ac:dyDescent="0.25">
      <c r="A4" s="6" t="s">
        <v>50</v>
      </c>
      <c r="B4" s="19" t="s">
        <v>52</v>
      </c>
      <c r="C4" s="6" t="s">
        <v>51</v>
      </c>
    </row>
    <row r="5" spans="1:10" x14ac:dyDescent="0.25">
      <c r="A5" s="7" t="s">
        <v>0</v>
      </c>
      <c r="B5" s="15">
        <v>0</v>
      </c>
      <c r="C5" s="8">
        <f>B5*12</f>
        <v>0</v>
      </c>
    </row>
    <row r="6" spans="1:10" x14ac:dyDescent="0.25">
      <c r="A6" s="7" t="s">
        <v>2</v>
      </c>
      <c r="B6" s="15">
        <v>0</v>
      </c>
      <c r="C6" s="8">
        <f t="shared" ref="C6:C25" si="0">B6*12</f>
        <v>0</v>
      </c>
    </row>
    <row r="7" spans="1:10" x14ac:dyDescent="0.25">
      <c r="A7" s="7" t="s">
        <v>3</v>
      </c>
      <c r="B7" s="15">
        <v>0</v>
      </c>
      <c r="C7" s="8">
        <f t="shared" si="0"/>
        <v>0</v>
      </c>
    </row>
    <row r="8" spans="1:10" x14ac:dyDescent="0.25">
      <c r="A8" s="7" t="s">
        <v>4</v>
      </c>
      <c r="B8" s="15">
        <v>0</v>
      </c>
      <c r="C8" s="8">
        <f t="shared" si="0"/>
        <v>0</v>
      </c>
    </row>
    <row r="9" spans="1:10" x14ac:dyDescent="0.25">
      <c r="A9" s="7" t="s">
        <v>24</v>
      </c>
      <c r="B9" s="15">
        <v>0</v>
      </c>
      <c r="C9" s="8">
        <f t="shared" si="0"/>
        <v>0</v>
      </c>
    </row>
    <row r="10" spans="1:10" x14ac:dyDescent="0.25">
      <c r="A10" s="7" t="s">
        <v>25</v>
      </c>
      <c r="B10" s="15">
        <v>0</v>
      </c>
      <c r="C10" s="8">
        <f t="shared" si="0"/>
        <v>0</v>
      </c>
    </row>
    <row r="11" spans="1:10" x14ac:dyDescent="0.25">
      <c r="A11" s="7" t="s">
        <v>5</v>
      </c>
      <c r="B11" s="15">
        <v>0</v>
      </c>
      <c r="C11" s="8">
        <f t="shared" si="0"/>
        <v>0</v>
      </c>
    </row>
    <row r="12" spans="1:10" x14ac:dyDescent="0.25">
      <c r="A12" s="7" t="s">
        <v>8</v>
      </c>
      <c r="B12" s="15">
        <v>0</v>
      </c>
      <c r="C12" s="8">
        <f t="shared" si="0"/>
        <v>0</v>
      </c>
    </row>
    <row r="13" spans="1:10" x14ac:dyDescent="0.25">
      <c r="A13" s="7" t="s">
        <v>20</v>
      </c>
      <c r="B13" s="15">
        <v>0</v>
      </c>
      <c r="C13" s="8">
        <f t="shared" si="0"/>
        <v>0</v>
      </c>
    </row>
    <row r="14" spans="1:10" x14ac:dyDescent="0.25">
      <c r="A14" s="7" t="s">
        <v>19</v>
      </c>
      <c r="B14" s="15">
        <v>0</v>
      </c>
      <c r="C14" s="8">
        <f t="shared" si="0"/>
        <v>0</v>
      </c>
    </row>
    <row r="15" spans="1:10" x14ac:dyDescent="0.25">
      <c r="A15" s="7" t="s">
        <v>6</v>
      </c>
      <c r="B15" s="15">
        <v>0</v>
      </c>
      <c r="C15" s="8">
        <f t="shared" si="0"/>
        <v>0</v>
      </c>
    </row>
    <row r="16" spans="1:10" x14ac:dyDescent="0.25">
      <c r="A16" s="7" t="s">
        <v>26</v>
      </c>
      <c r="B16" s="15">
        <v>0</v>
      </c>
      <c r="C16" s="8">
        <f t="shared" si="0"/>
        <v>0</v>
      </c>
    </row>
    <row r="17" spans="1:10" x14ac:dyDescent="0.25">
      <c r="A17" s="7" t="s">
        <v>7</v>
      </c>
      <c r="B17" s="15">
        <v>0</v>
      </c>
      <c r="C17" s="8">
        <f t="shared" si="0"/>
        <v>0</v>
      </c>
    </row>
    <row r="18" spans="1:10" x14ac:dyDescent="0.25">
      <c r="A18" s="7" t="s">
        <v>9</v>
      </c>
      <c r="B18" s="15">
        <v>0</v>
      </c>
      <c r="C18" s="8">
        <f t="shared" si="0"/>
        <v>0</v>
      </c>
    </row>
    <row r="19" spans="1:10" x14ac:dyDescent="0.25">
      <c r="A19" s="7" t="s">
        <v>18</v>
      </c>
      <c r="B19" s="15">
        <v>0</v>
      </c>
      <c r="C19" s="8">
        <f t="shared" si="0"/>
        <v>0</v>
      </c>
    </row>
    <row r="20" spans="1:10" x14ac:dyDescent="0.25">
      <c r="A20" s="7" t="s">
        <v>22</v>
      </c>
      <c r="B20" s="15">
        <v>0</v>
      </c>
      <c r="C20" s="8">
        <f t="shared" si="0"/>
        <v>0</v>
      </c>
    </row>
    <row r="21" spans="1:10" x14ac:dyDescent="0.25">
      <c r="A21" s="7" t="s">
        <v>43</v>
      </c>
      <c r="B21" s="15">
        <v>0</v>
      </c>
      <c r="C21" s="8">
        <f t="shared" si="0"/>
        <v>0</v>
      </c>
    </row>
    <row r="22" spans="1:10" x14ac:dyDescent="0.25">
      <c r="A22" s="7" t="s">
        <v>21</v>
      </c>
      <c r="B22" s="15">
        <v>0</v>
      </c>
      <c r="C22" s="8">
        <f t="shared" si="0"/>
        <v>0</v>
      </c>
    </row>
    <row r="23" spans="1:10" x14ac:dyDescent="0.25">
      <c r="A23" s="7" t="s">
        <v>27</v>
      </c>
      <c r="B23" s="15">
        <v>0</v>
      </c>
      <c r="C23" s="8">
        <f t="shared" si="0"/>
        <v>0</v>
      </c>
    </row>
    <row r="24" spans="1:10" x14ac:dyDescent="0.25">
      <c r="A24" s="7" t="s">
        <v>64</v>
      </c>
      <c r="B24" s="15">
        <v>0</v>
      </c>
      <c r="C24" s="8">
        <f t="shared" si="0"/>
        <v>0</v>
      </c>
    </row>
    <row r="25" spans="1:10" x14ac:dyDescent="0.25">
      <c r="A25" s="7" t="s">
        <v>1</v>
      </c>
      <c r="B25" s="15">
        <v>0</v>
      </c>
      <c r="C25" s="8">
        <f t="shared" si="0"/>
        <v>0</v>
      </c>
    </row>
    <row r="26" spans="1:10" x14ac:dyDescent="0.25">
      <c r="A26" s="6" t="s">
        <v>62</v>
      </c>
      <c r="B26" s="8">
        <f>SUM(B5:B25)</f>
        <v>0</v>
      </c>
      <c r="C26" s="8">
        <f>(B26+B40)*12</f>
        <v>0</v>
      </c>
    </row>
    <row r="27" spans="1:10" x14ac:dyDescent="0.25">
      <c r="A27" s="6"/>
      <c r="C27" s="7"/>
    </row>
    <row r="28" spans="1:10" x14ac:dyDescent="0.25">
      <c r="A28" s="6"/>
      <c r="B28" s="8"/>
      <c r="C28" s="7"/>
    </row>
    <row r="29" spans="1:10" x14ac:dyDescent="0.25">
      <c r="A29" s="7"/>
      <c r="B29" s="7"/>
      <c r="C29" s="7"/>
    </row>
    <row r="30" spans="1:10" x14ac:dyDescent="0.25">
      <c r="A30" s="6" t="s">
        <v>23</v>
      </c>
      <c r="B30" s="6" t="s">
        <v>52</v>
      </c>
      <c r="C30" s="6" t="s">
        <v>44</v>
      </c>
      <c r="D30" s="1" t="s">
        <v>52</v>
      </c>
      <c r="E30" s="6" t="s">
        <v>61</v>
      </c>
      <c r="F30" s="6" t="s">
        <v>63</v>
      </c>
      <c r="G30" s="6" t="s">
        <v>66</v>
      </c>
      <c r="H30" s="6" t="s">
        <v>69</v>
      </c>
      <c r="I30" s="6" t="s">
        <v>70</v>
      </c>
      <c r="J30" s="6" t="s">
        <v>71</v>
      </c>
    </row>
    <row r="31" spans="1:10" x14ac:dyDescent="0.25">
      <c r="A31" s="7" t="s">
        <v>10</v>
      </c>
      <c r="B31" s="15">
        <v>0</v>
      </c>
      <c r="C31" s="7" t="s">
        <v>10</v>
      </c>
      <c r="D31" s="16">
        <v>0</v>
      </c>
      <c r="E31" s="2">
        <f>D31/B46</f>
        <v>0</v>
      </c>
      <c r="F31" s="16">
        <v>0</v>
      </c>
      <c r="G31" s="2">
        <f>F31-E31</f>
        <v>0</v>
      </c>
      <c r="H31" s="2">
        <f>E31*(1+H1)</f>
        <v>0</v>
      </c>
      <c r="I31" s="2">
        <f>E31*(1+I1)</f>
        <v>0</v>
      </c>
      <c r="J31" s="2">
        <f>E31*(1+J1)</f>
        <v>0</v>
      </c>
    </row>
    <row r="32" spans="1:10" x14ac:dyDescent="0.25">
      <c r="A32" s="7" t="s">
        <v>11</v>
      </c>
      <c r="B32" s="15">
        <v>0</v>
      </c>
      <c r="C32" s="7" t="s">
        <v>11</v>
      </c>
      <c r="D32" s="16">
        <v>0</v>
      </c>
      <c r="E32" s="2">
        <f>D32/B46</f>
        <v>0</v>
      </c>
      <c r="G32" s="2">
        <f>F31-E32</f>
        <v>0</v>
      </c>
      <c r="H32" s="2">
        <f>E32*(1+H1)</f>
        <v>0</v>
      </c>
      <c r="I32" s="2">
        <f>E32*(1+I1)</f>
        <v>0</v>
      </c>
      <c r="J32" s="2">
        <f>E32*(1+J1)</f>
        <v>0</v>
      </c>
    </row>
    <row r="33" spans="1:10" x14ac:dyDescent="0.25">
      <c r="A33" s="7" t="s">
        <v>12</v>
      </c>
      <c r="B33" s="15">
        <v>0</v>
      </c>
      <c r="C33" s="7" t="s">
        <v>12</v>
      </c>
      <c r="D33" s="16">
        <v>0</v>
      </c>
      <c r="E33" s="2">
        <f>D33/B46</f>
        <v>0</v>
      </c>
      <c r="G33" s="2">
        <f>F31-E33</f>
        <v>0</v>
      </c>
      <c r="H33" s="2">
        <f>E33*(1+H1)</f>
        <v>0</v>
      </c>
      <c r="I33" s="2">
        <f>E33*(1+I1)</f>
        <v>0</v>
      </c>
      <c r="J33" s="2">
        <f>E33*(1+J1)</f>
        <v>0</v>
      </c>
    </row>
    <row r="34" spans="1:10" x14ac:dyDescent="0.25">
      <c r="A34" s="7" t="s">
        <v>13</v>
      </c>
      <c r="B34" s="15">
        <v>0</v>
      </c>
      <c r="C34" s="7" t="s">
        <v>13</v>
      </c>
      <c r="D34" s="16">
        <v>0</v>
      </c>
      <c r="E34" s="2">
        <f>D34/B46</f>
        <v>0</v>
      </c>
      <c r="G34" s="2">
        <f>F31-E34</f>
        <v>0</v>
      </c>
      <c r="H34" s="2">
        <f>E34*(1+H1)</f>
        <v>0</v>
      </c>
      <c r="I34" s="2">
        <f>E34*(1+I1)</f>
        <v>0</v>
      </c>
      <c r="J34" s="2">
        <f>E34*(1+J1)</f>
        <v>0</v>
      </c>
    </row>
    <row r="35" spans="1:10" x14ac:dyDescent="0.25">
      <c r="A35" s="7" t="s">
        <v>14</v>
      </c>
      <c r="B35" s="15">
        <v>0</v>
      </c>
      <c r="C35" s="7" t="s">
        <v>14</v>
      </c>
      <c r="D35" s="16">
        <v>0</v>
      </c>
      <c r="E35" s="2">
        <f>D35/B46</f>
        <v>0</v>
      </c>
      <c r="G35" s="2">
        <f>F31-E35</f>
        <v>0</v>
      </c>
      <c r="H35" s="2">
        <f>E35*(1+H1)</f>
        <v>0</v>
      </c>
      <c r="I35" s="2">
        <f>E35*(1+I1)</f>
        <v>0</v>
      </c>
      <c r="J35" s="2">
        <f>E35*(1+J1)</f>
        <v>0</v>
      </c>
    </row>
    <row r="36" spans="1:10" x14ac:dyDescent="0.25">
      <c r="A36" s="7" t="s">
        <v>15</v>
      </c>
      <c r="B36" s="15">
        <v>0</v>
      </c>
      <c r="C36" s="7" t="s">
        <v>15</v>
      </c>
      <c r="D36" s="16">
        <v>0</v>
      </c>
      <c r="E36" s="2">
        <f>D36/B46</f>
        <v>0</v>
      </c>
      <c r="G36" s="2">
        <f>F31-E36</f>
        <v>0</v>
      </c>
      <c r="H36" s="2">
        <f>E36*(1+H1)</f>
        <v>0</v>
      </c>
      <c r="I36" s="2">
        <f>E36*(1+I1)</f>
        <v>0</v>
      </c>
      <c r="J36" s="2">
        <f>E36*(1+J1)</f>
        <v>0</v>
      </c>
    </row>
    <row r="37" spans="1:10" x14ac:dyDescent="0.25">
      <c r="A37" s="7" t="s">
        <v>16</v>
      </c>
      <c r="B37" s="15">
        <v>0</v>
      </c>
      <c r="C37" s="7" t="s">
        <v>16</v>
      </c>
      <c r="D37" s="16">
        <v>0</v>
      </c>
      <c r="E37" s="2">
        <f>D37/B46</f>
        <v>0</v>
      </c>
      <c r="G37" s="2">
        <f>F31-E37</f>
        <v>0</v>
      </c>
      <c r="H37" s="2">
        <f t="shared" ref="H37" si="1">E37*(1+H7)</f>
        <v>0</v>
      </c>
      <c r="I37" s="2">
        <f>E37*(1+I1)</f>
        <v>0</v>
      </c>
      <c r="J37" s="2">
        <f>E37*(1+J1)</f>
        <v>0</v>
      </c>
    </row>
    <row r="38" spans="1:10" x14ac:dyDescent="0.25">
      <c r="A38" s="7" t="s">
        <v>17</v>
      </c>
      <c r="B38" s="15">
        <v>0</v>
      </c>
      <c r="C38" s="7" t="s">
        <v>17</v>
      </c>
      <c r="D38" s="16">
        <v>0</v>
      </c>
      <c r="E38" s="2">
        <f>D38/B46</f>
        <v>0</v>
      </c>
      <c r="G38" s="2">
        <f>F31-E38</f>
        <v>0</v>
      </c>
      <c r="H38" s="2">
        <f>E38*(1+H1)</f>
        <v>0</v>
      </c>
      <c r="I38" s="2">
        <f>E38*(1+I1)</f>
        <v>0</v>
      </c>
      <c r="J38" s="2">
        <f>E38*(1+J1)</f>
        <v>0</v>
      </c>
    </row>
    <row r="39" spans="1:10" x14ac:dyDescent="0.25">
      <c r="A39" s="7" t="s">
        <v>40</v>
      </c>
      <c r="B39" s="15">
        <v>0</v>
      </c>
      <c r="C39" s="7" t="s">
        <v>40</v>
      </c>
      <c r="D39" s="16">
        <v>0</v>
      </c>
      <c r="E39" s="2">
        <f>D39/B46</f>
        <v>0</v>
      </c>
      <c r="G39" s="2">
        <f>F31-E39</f>
        <v>0</v>
      </c>
      <c r="H39" s="2">
        <f>E39*(1+H1)</f>
        <v>0</v>
      </c>
      <c r="I39" s="2">
        <f>E39*(1+I1)</f>
        <v>0</v>
      </c>
      <c r="J39" s="2">
        <f>E39*(1+J1)</f>
        <v>0</v>
      </c>
    </row>
    <row r="40" spans="1:10" x14ac:dyDescent="0.25">
      <c r="A40" s="6" t="s">
        <v>62</v>
      </c>
      <c r="B40" s="8">
        <f>SUM(B31:B39)</f>
        <v>0</v>
      </c>
      <c r="C40" s="6" t="s">
        <v>62</v>
      </c>
      <c r="D40" s="2">
        <f>SUM(D31:D39)</f>
        <v>0</v>
      </c>
      <c r="E40" s="1"/>
    </row>
    <row r="41" spans="1:10" x14ac:dyDescent="0.25">
      <c r="A41" s="7"/>
      <c r="B41" s="8"/>
      <c r="C41" s="7"/>
      <c r="E41" s="2"/>
    </row>
    <row r="42" spans="1:10" x14ac:dyDescent="0.25">
      <c r="A42" s="7"/>
      <c r="B42" s="7"/>
      <c r="C42" s="7"/>
    </row>
    <row r="43" spans="1:10" x14ac:dyDescent="0.25">
      <c r="A43" s="6" t="s">
        <v>28</v>
      </c>
      <c r="B43" s="6" t="s">
        <v>52</v>
      </c>
      <c r="C43" s="7"/>
    </row>
    <row r="44" spans="1:10" x14ac:dyDescent="0.25">
      <c r="A44" s="7" t="s">
        <v>47</v>
      </c>
      <c r="B44" s="14">
        <v>9</v>
      </c>
      <c r="C44" s="7"/>
    </row>
    <row r="45" spans="1:10" x14ac:dyDescent="0.25">
      <c r="A45" s="7" t="s">
        <v>48</v>
      </c>
      <c r="B45" s="14">
        <v>6</v>
      </c>
      <c r="C45" s="7"/>
    </row>
    <row r="46" spans="1:10" x14ac:dyDescent="0.25">
      <c r="A46" s="7" t="s">
        <v>56</v>
      </c>
      <c r="B46" s="7">
        <f>B44*B45*4.3</f>
        <v>232.2</v>
      </c>
      <c r="C46" s="7"/>
    </row>
    <row r="47" spans="1:10" x14ac:dyDescent="0.25">
      <c r="A47" s="7" t="s">
        <v>45</v>
      </c>
      <c r="B47" s="14">
        <v>0</v>
      </c>
      <c r="C47" s="7"/>
    </row>
    <row r="48" spans="1:10" x14ac:dyDescent="0.25">
      <c r="A48" s="7" t="s">
        <v>46</v>
      </c>
      <c r="B48" s="14">
        <v>0</v>
      </c>
      <c r="C48" s="7"/>
    </row>
    <row r="49" spans="1:3" x14ac:dyDescent="0.25">
      <c r="A49" s="7" t="s">
        <v>57</v>
      </c>
      <c r="B49" s="14">
        <v>0</v>
      </c>
      <c r="C49" s="7"/>
    </row>
    <row r="50" spans="1:3" x14ac:dyDescent="0.25">
      <c r="A50" s="7" t="s">
        <v>58</v>
      </c>
      <c r="B50" s="14">
        <f>(B48+B49)*B47</f>
        <v>0</v>
      </c>
      <c r="C50" s="7"/>
    </row>
    <row r="51" spans="1:3" x14ac:dyDescent="0.25">
      <c r="A51" s="7" t="s">
        <v>49</v>
      </c>
      <c r="B51" s="7">
        <f>(B44*B50)/12+B46</f>
        <v>232.2</v>
      </c>
      <c r="C51" s="7"/>
    </row>
    <row r="52" spans="1:3" x14ac:dyDescent="0.25">
      <c r="A52" s="7"/>
      <c r="B52" s="7"/>
      <c r="C52" s="7"/>
    </row>
    <row r="53" spans="1:3" x14ac:dyDescent="0.25">
      <c r="A53" s="9" t="s">
        <v>29</v>
      </c>
      <c r="B53" s="10">
        <f>B26+B40</f>
        <v>0</v>
      </c>
      <c r="C53" s="7"/>
    </row>
    <row r="54" spans="1:3" x14ac:dyDescent="0.25">
      <c r="A54" s="11" t="s">
        <v>30</v>
      </c>
      <c r="B54" s="12">
        <f>B53/B51</f>
        <v>0</v>
      </c>
      <c r="C54" s="7"/>
    </row>
    <row r="55" spans="1:3" x14ac:dyDescent="0.25">
      <c r="A55" s="7"/>
      <c r="B55" s="7"/>
      <c r="C55" s="7"/>
    </row>
    <row r="56" spans="1:3" x14ac:dyDescent="0.25">
      <c r="A56" s="6" t="s">
        <v>39</v>
      </c>
      <c r="B56" s="6" t="s">
        <v>59</v>
      </c>
      <c r="C56" s="7"/>
    </row>
    <row r="57" spans="1:3" x14ac:dyDescent="0.25">
      <c r="A57" s="17">
        <v>0.15</v>
      </c>
      <c r="B57" s="8">
        <f>B54*(1+A57)</f>
        <v>0</v>
      </c>
      <c r="C57" s="7"/>
    </row>
    <row r="58" spans="1:3" x14ac:dyDescent="0.25">
      <c r="A58" s="17">
        <v>0.3</v>
      </c>
      <c r="B58" s="8">
        <f>B54*(1+A58)</f>
        <v>0</v>
      </c>
      <c r="C58" s="7"/>
    </row>
    <row r="59" spans="1:3" x14ac:dyDescent="0.25">
      <c r="A59" s="17">
        <v>0.45</v>
      </c>
      <c r="B59" s="8">
        <f>B54*(1+A59)</f>
        <v>0</v>
      </c>
      <c r="C59" s="7"/>
    </row>
    <row r="60" spans="1:3" x14ac:dyDescent="0.25">
      <c r="A60" s="17">
        <v>0.5</v>
      </c>
      <c r="B60" s="8">
        <f>B54*(1+A60)</f>
        <v>0</v>
      </c>
      <c r="C60" s="7"/>
    </row>
    <row r="61" spans="1:3" x14ac:dyDescent="0.25">
      <c r="A61" s="7"/>
      <c r="B61" s="7"/>
      <c r="C61" s="7"/>
    </row>
    <row r="62" spans="1:3" x14ac:dyDescent="0.25">
      <c r="A62" s="7"/>
      <c r="B62" s="7"/>
      <c r="C62" s="7"/>
    </row>
    <row r="63" spans="1:3" x14ac:dyDescent="0.25">
      <c r="A63" s="6" t="s">
        <v>41</v>
      </c>
      <c r="B63" s="6" t="s">
        <v>52</v>
      </c>
      <c r="C63" s="7"/>
    </row>
    <row r="64" spans="1:3" x14ac:dyDescent="0.25">
      <c r="A64" s="7" t="s">
        <v>68</v>
      </c>
      <c r="B64" s="15">
        <v>0</v>
      </c>
      <c r="C64" s="7"/>
    </row>
    <row r="65" spans="1:3" x14ac:dyDescent="0.25">
      <c r="A65" s="7" t="s">
        <v>53</v>
      </c>
      <c r="B65" s="18">
        <v>0</v>
      </c>
      <c r="C65" s="7"/>
    </row>
    <row r="66" spans="1:3" x14ac:dyDescent="0.25">
      <c r="A66" s="7" t="s">
        <v>54</v>
      </c>
      <c r="B66" s="20">
        <v>0</v>
      </c>
      <c r="C66" s="7"/>
    </row>
    <row r="67" spans="1:3" x14ac:dyDescent="0.25">
      <c r="A67" s="7" t="s">
        <v>55</v>
      </c>
      <c r="B67" s="7">
        <f>B66*B45*4.3</f>
        <v>0</v>
      </c>
      <c r="C67" s="7"/>
    </row>
    <row r="68" spans="1:3" x14ac:dyDescent="0.25">
      <c r="A68" s="7"/>
      <c r="B68" s="7"/>
      <c r="C68" s="7"/>
    </row>
    <row r="69" spans="1:3" x14ac:dyDescent="0.25">
      <c r="A69" s="4" t="s">
        <v>67</v>
      </c>
      <c r="B69" s="6" t="s">
        <v>52</v>
      </c>
      <c r="C69" s="7"/>
    </row>
    <row r="70" spans="1:3" x14ac:dyDescent="0.25">
      <c r="A70" s="3" t="s">
        <v>32</v>
      </c>
      <c r="B70" s="17">
        <v>0.1</v>
      </c>
      <c r="C70" s="7"/>
    </row>
    <row r="71" spans="1:3" x14ac:dyDescent="0.25">
      <c r="A71" s="3" t="s">
        <v>33</v>
      </c>
      <c r="B71" s="17">
        <v>0.15</v>
      </c>
      <c r="C71" s="7"/>
    </row>
    <row r="72" spans="1:3" x14ac:dyDescent="0.25">
      <c r="A72" s="3" t="s">
        <v>34</v>
      </c>
      <c r="B72" s="17">
        <v>0.3</v>
      </c>
      <c r="C72" s="7"/>
    </row>
    <row r="73" spans="1:3" x14ac:dyDescent="0.25">
      <c r="A73" s="3" t="s">
        <v>35</v>
      </c>
      <c r="B73" s="17">
        <v>0.4</v>
      </c>
      <c r="C73" s="7"/>
    </row>
    <row r="74" spans="1:3" x14ac:dyDescent="0.25">
      <c r="A74" s="7"/>
      <c r="B74" s="7"/>
      <c r="C74" s="7"/>
    </row>
    <row r="75" spans="1:3" x14ac:dyDescent="0.25">
      <c r="B75" s="1" t="s">
        <v>52</v>
      </c>
      <c r="C75" s="7"/>
    </row>
    <row r="76" spans="1:3" x14ac:dyDescent="0.25">
      <c r="A76" s="6" t="s">
        <v>60</v>
      </c>
      <c r="B76" s="17">
        <v>0</v>
      </c>
      <c r="C76" s="7"/>
    </row>
    <row r="77" spans="1:3" x14ac:dyDescent="0.25">
      <c r="A77" s="7"/>
      <c r="B77" s="7"/>
      <c r="C77" s="7"/>
    </row>
    <row r="78" spans="1:3" x14ac:dyDescent="0.25">
      <c r="A78" s="11" t="s">
        <v>31</v>
      </c>
      <c r="B78" s="13" t="e">
        <f>B65/B67</f>
        <v>#DIV/0!</v>
      </c>
      <c r="C78" s="6" t="s">
        <v>42</v>
      </c>
    </row>
    <row r="79" spans="1:3" x14ac:dyDescent="0.25">
      <c r="A79" s="11" t="s">
        <v>32</v>
      </c>
      <c r="B79" s="13" t="e">
        <f>B78*(1+B70)</f>
        <v>#DIV/0!</v>
      </c>
      <c r="C79" s="8" t="e">
        <f>B79*(1+B76)</f>
        <v>#DIV/0!</v>
      </c>
    </row>
    <row r="80" spans="1:3" x14ac:dyDescent="0.25">
      <c r="A80" s="11" t="s">
        <v>36</v>
      </c>
      <c r="B80" s="13" t="e">
        <f>B78*(1+B71)</f>
        <v>#DIV/0!</v>
      </c>
      <c r="C80" s="8" t="e">
        <f>B80*(1+B76)</f>
        <v>#DIV/0!</v>
      </c>
    </row>
    <row r="81" spans="1:3" x14ac:dyDescent="0.25">
      <c r="A81" s="11" t="s">
        <v>37</v>
      </c>
      <c r="B81" s="13" t="e">
        <f>B78*(1+B72)</f>
        <v>#DIV/0!</v>
      </c>
      <c r="C81" s="8" t="e">
        <f>B81*(1+B76)</f>
        <v>#DIV/0!</v>
      </c>
    </row>
    <row r="82" spans="1:3" x14ac:dyDescent="0.25">
      <c r="A82" s="11" t="s">
        <v>38</v>
      </c>
      <c r="B82" s="13" t="e">
        <f>B78*(1+B73)</f>
        <v>#DIV/0!</v>
      </c>
      <c r="C82" s="8" t="e">
        <f>B82*(1+B76)</f>
        <v>#DIV/0!</v>
      </c>
    </row>
    <row r="88" spans="1:3" x14ac:dyDescent="0.25">
      <c r="B88" s="5"/>
    </row>
  </sheetData>
  <mergeCells count="2">
    <mergeCell ref="A1:D2"/>
    <mergeCell ref="E1:F2"/>
  </mergeCells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79a24c-9fa5-46f4-be48-7194e3d077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41CA60469E974EB59B62699F64F7E1" ma:contentTypeVersion="10" ma:contentTypeDescription="Create a new document." ma:contentTypeScope="" ma:versionID="ea5bfe2371979be1b6d47f1ed63daf44">
  <xsd:schema xmlns:xsd="http://www.w3.org/2001/XMLSchema" xmlns:xs="http://www.w3.org/2001/XMLSchema" xmlns:p="http://schemas.microsoft.com/office/2006/metadata/properties" xmlns:ns3="a479a24c-9fa5-46f4-be48-7194e3d07797" targetNamespace="http://schemas.microsoft.com/office/2006/metadata/properties" ma:root="true" ma:fieldsID="6699273cd2e94f524bf1b805819cda08" ns3:_="">
    <xsd:import namespace="a479a24c-9fa5-46f4-be48-7194e3d077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9a24c-9fa5-46f4-be48-7194e3d077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650A5-03A4-462D-8D7B-C938F73B680C}">
  <ds:schemaRefs>
    <ds:schemaRef ds:uri="http://purl.org/dc/elements/1.1/"/>
    <ds:schemaRef ds:uri="http://purl.org/dc/dcmitype/"/>
    <ds:schemaRef ds:uri="http://schemas.microsoft.com/office/2006/documentManagement/types"/>
    <ds:schemaRef ds:uri="a479a24c-9fa5-46f4-be48-7194e3d07797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7A713E8-6168-4950-9BD8-352797859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79a24c-9fa5-46f4-be48-7194e3d077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57D53F-4EEA-4CCB-9F9B-1A910A4B39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McAllister, Sinead</dc:creator>
  <cp:lastModifiedBy>info</cp:lastModifiedBy>
  <dcterms:created xsi:type="dcterms:W3CDTF">2016-02-02T10:31:51Z</dcterms:created>
  <dcterms:modified xsi:type="dcterms:W3CDTF">2024-09-29T16:30:07Z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0x0101006041CA60469E974EB59B62699F64F7E1</vt:lpwstr>
  </property>
</Properties>
</file>